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491" activeTab="0"/>
  </bookViews>
  <sheets>
    <sheet name="标的资产清单表" sheetId="1" r:id="rId1"/>
  </sheets>
  <definedNames>
    <definedName name="_xlnm.Print_Titles" localSheetId="0">'标的资产清单表'!$1:$3</definedName>
  </definedNames>
  <calcPr fullCalcOnLoad="1"/>
</workbook>
</file>

<file path=xl/sharedStrings.xml><?xml version="1.0" encoding="utf-8"?>
<sst xmlns="http://schemas.openxmlformats.org/spreadsheetml/2006/main" count="68" uniqueCount="49">
  <si>
    <t>标的资产清单表</t>
  </si>
  <si>
    <t>序号</t>
  </si>
  <si>
    <t>房产名称</t>
  </si>
  <si>
    <t>建筑面积    （㎡）</t>
  </si>
  <si>
    <t>房产证号</t>
  </si>
  <si>
    <t>房屋用途</t>
  </si>
  <si>
    <r>
      <rPr>
        <b/>
        <sz val="9"/>
        <color indexed="8"/>
        <rFont val="宋体"/>
        <family val="0"/>
      </rPr>
      <t>评估单价（元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㎡）</t>
    </r>
  </si>
  <si>
    <r>
      <rPr>
        <b/>
        <sz val="9"/>
        <color indexed="8"/>
        <rFont val="宋体"/>
        <family val="0"/>
      </rPr>
      <t>评估总值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宋体"/>
        <family val="0"/>
      </rPr>
      <t>（元）</t>
    </r>
  </si>
  <si>
    <t>降价幅度</t>
  </si>
  <si>
    <t>上次挂牌价
（元）</t>
  </si>
  <si>
    <r>
      <rPr>
        <b/>
        <sz val="9"/>
        <color indexed="8"/>
        <rFont val="宋体"/>
        <family val="0"/>
      </rPr>
      <t>本次挂牌单价（元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㎡）</t>
    </r>
  </si>
  <si>
    <t>本次挂牌总价（元）</t>
  </si>
  <si>
    <t>挂牌价                               （元）</t>
  </si>
  <si>
    <t>保证金（万元）</t>
  </si>
  <si>
    <t>物业状态</t>
  </si>
  <si>
    <t>租赁期限</t>
  </si>
  <si>
    <t>转让方式</t>
  </si>
  <si>
    <t>其他需要披露的事项</t>
  </si>
  <si>
    <t>单项</t>
  </si>
  <si>
    <t>整体购买</t>
  </si>
  <si>
    <t>1</t>
  </si>
  <si>
    <r>
      <rPr>
        <sz val="9"/>
        <color indexed="8"/>
        <rFont val="宋体"/>
        <family val="0"/>
      </rPr>
      <t>世濠大厦</t>
    </r>
    <r>
      <rPr>
        <sz val="9"/>
        <color indexed="8"/>
        <rFont val="宋体"/>
        <family val="0"/>
      </rPr>
      <t>1-26</t>
    </r>
  </si>
  <si>
    <t>粤（2016）深圳市不动产权第0120554号</t>
  </si>
  <si>
    <t>商业金融业</t>
  </si>
  <si>
    <t>出租</t>
  </si>
  <si>
    <t>2017.7.1-2018.6.30</t>
  </si>
  <si>
    <t>意向受让方可以整体申请购买第1-4项全部房产，也可以单独申请购买第1-4项的其中一项房产，整体购买优先于单项购买；如有申购第1-4项全部房产的意向受让方，则申购单项房产的意向受让方失去受让资格。</t>
  </si>
  <si>
    <t>2</t>
  </si>
  <si>
    <r>
      <rPr>
        <sz val="9"/>
        <color indexed="8"/>
        <rFont val="宋体"/>
        <family val="0"/>
      </rPr>
      <t>世濠大厦</t>
    </r>
    <r>
      <rPr>
        <sz val="9"/>
        <color indexed="8"/>
        <rFont val="宋体"/>
        <family val="0"/>
      </rPr>
      <t>1-28</t>
    </r>
  </si>
  <si>
    <t>粤（2016）深圳市不动产权不动产权第0120578号</t>
  </si>
  <si>
    <t>3</t>
  </si>
  <si>
    <r>
      <rPr>
        <sz val="9"/>
        <color indexed="8"/>
        <rFont val="宋体"/>
        <family val="0"/>
      </rPr>
      <t>世濠大厦</t>
    </r>
    <r>
      <rPr>
        <sz val="9"/>
        <color indexed="8"/>
        <rFont val="宋体"/>
        <family val="0"/>
      </rPr>
      <t>2-10</t>
    </r>
  </si>
  <si>
    <t>粤（2016）深圳市不动产权不动产权第0120589号</t>
  </si>
  <si>
    <t>2017.6.1-2019.5.31</t>
  </si>
  <si>
    <t>4</t>
  </si>
  <si>
    <r>
      <rPr>
        <sz val="9"/>
        <color indexed="8"/>
        <rFont val="宋体"/>
        <family val="0"/>
      </rPr>
      <t>世濠大厦</t>
    </r>
    <r>
      <rPr>
        <sz val="9"/>
        <color indexed="8"/>
        <rFont val="宋体"/>
        <family val="0"/>
      </rPr>
      <t>2-11</t>
    </r>
  </si>
  <si>
    <t>粤（2016）深圳市不动产权不动产权第0120562号</t>
  </si>
  <si>
    <t>5</t>
  </si>
  <si>
    <r>
      <rPr>
        <sz val="9"/>
        <color indexed="8"/>
        <rFont val="宋体"/>
        <family val="0"/>
      </rPr>
      <t>世濠大厦</t>
    </r>
    <r>
      <rPr>
        <sz val="9"/>
        <color indexed="8"/>
        <rFont val="宋体"/>
        <family val="0"/>
      </rPr>
      <t>622</t>
    </r>
  </si>
  <si>
    <t>粤（2016）深圳市不动产权不动产权第0120556号</t>
  </si>
  <si>
    <t>住宅</t>
  </si>
  <si>
    <t>2016.11.1-2017.10.31</t>
  </si>
  <si>
    <t>单项转让</t>
  </si>
  <si>
    <t>-</t>
  </si>
  <si>
    <t>6</t>
  </si>
  <si>
    <r>
      <rPr>
        <sz val="9"/>
        <color indexed="8"/>
        <rFont val="宋体"/>
        <family val="0"/>
      </rPr>
      <t>世濠大厦</t>
    </r>
    <r>
      <rPr>
        <sz val="9"/>
        <color indexed="8"/>
        <rFont val="宋体"/>
        <family val="0"/>
      </rPr>
      <t>635</t>
    </r>
  </si>
  <si>
    <t>粤（2016）深圳市不动产权不动产权第0120601号</t>
  </si>
  <si>
    <t>2017.5.1-2018.4.31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</si>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</sst>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color indexed="8"/>
      <name val="Times New Roman"/>
      <family val="1"/>
    </font>
    <font>
      <b/>
      <sz val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sz val="9"/>
      <color rgb="FF000000"/>
      <name val="Calibri"/>
      <family val="0"/>
    </font>
    <font>
      <sz val="9"/>
      <color theme="1"/>
      <name val="Times New Roman"/>
      <family val="1"/>
    </font>
    <font>
      <b/>
      <sz val="9"/>
      <name val="Calibri"/>
      <family val="0"/>
    </font>
    <font>
      <sz val="9"/>
      <color theme="1"/>
      <name val="宋体"/>
      <family val="0"/>
    </font>
    <font>
      <b/>
      <sz val="20"/>
      <name val="Calibri"/>
      <family val="0"/>
    </font>
    <font>
      <b/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1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176" fontId="48" fillId="0" borderId="0" xfId="0" applyNumberFormat="1" applyFont="1" applyAlignment="1">
      <alignment horizontal="center" vertical="center"/>
    </xf>
    <xf numFmtId="43" fontId="48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50" fillId="0" borderId="9" xfId="40" applyFont="1" applyFill="1" applyBorder="1" applyAlignment="1">
      <alignment horizontal="center" vertical="center" wrapText="1"/>
      <protection/>
    </xf>
    <xf numFmtId="43" fontId="50" fillId="0" borderId="9" xfId="40" applyNumberFormat="1" applyFont="1" applyFill="1" applyBorder="1" applyAlignment="1">
      <alignment horizontal="center" vertical="center" wrapText="1"/>
      <protection/>
    </xf>
    <xf numFmtId="3" fontId="51" fillId="0" borderId="9" xfId="0" applyNumberFormat="1" applyFont="1" applyBorder="1" applyAlignment="1">
      <alignment horizontal="center" vertical="center" wrapText="1"/>
    </xf>
    <xf numFmtId="43" fontId="51" fillId="0" borderId="9" xfId="40" applyNumberFormat="1" applyFont="1" applyBorder="1" applyAlignment="1">
      <alignment horizontal="center" vertical="center" wrapText="1"/>
      <protection/>
    </xf>
    <xf numFmtId="176" fontId="48" fillId="0" borderId="9" xfId="0" applyNumberFormat="1" applyFont="1" applyBorder="1" applyAlignment="1">
      <alignment horizontal="center" vertical="center"/>
    </xf>
    <xf numFmtId="43" fontId="49" fillId="0" borderId="9" xfId="40" applyNumberFormat="1" applyFont="1" applyBorder="1" applyAlignment="1">
      <alignment horizontal="center" vertical="center"/>
      <protection/>
    </xf>
    <xf numFmtId="0" fontId="49" fillId="0" borderId="9" xfId="40" applyFont="1" applyBorder="1" applyAlignment="1">
      <alignment horizontal="center" vertical="center"/>
      <protection/>
    </xf>
    <xf numFmtId="43" fontId="52" fillId="0" borderId="9" xfId="0" applyNumberFormat="1" applyFont="1" applyFill="1" applyBorder="1" applyAlignment="1">
      <alignment horizontal="center" vertical="center" wrapText="1"/>
    </xf>
    <xf numFmtId="0" fontId="8" fillId="0" borderId="9" xfId="42" applyFont="1" applyFill="1" applyBorder="1" applyAlignment="1">
      <alignment horizontal="center" vertical="center" wrapText="1"/>
      <protection/>
    </xf>
    <xf numFmtId="43" fontId="51" fillId="0" borderId="9" xfId="40" applyNumberFormat="1" applyFont="1" applyFill="1" applyBorder="1" applyAlignment="1">
      <alignment horizontal="center" vertical="center" wrapText="1"/>
      <protection/>
    </xf>
    <xf numFmtId="43" fontId="48" fillId="0" borderId="9" xfId="0" applyNumberFormat="1" applyFont="1" applyFill="1" applyBorder="1" applyAlignment="1">
      <alignment vertical="center"/>
    </xf>
    <xf numFmtId="43" fontId="53" fillId="0" borderId="9" xfId="0" applyNumberFormat="1" applyFont="1" applyFill="1" applyBorder="1" applyAlignment="1">
      <alignment horizontal="center" vertical="center" wrapText="1"/>
    </xf>
    <xf numFmtId="43" fontId="48" fillId="0" borderId="9" xfId="0" applyNumberFormat="1" applyFont="1" applyFill="1" applyBorder="1" applyAlignment="1">
      <alignment vertical="center"/>
    </xf>
    <xf numFmtId="43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8" fillId="0" borderId="11" xfId="42" applyFont="1" applyFill="1" applyBorder="1" applyAlignment="1">
      <alignment horizontal="center" vertical="center" wrapText="1"/>
      <protection/>
    </xf>
    <xf numFmtId="0" fontId="8" fillId="0" borderId="12" xfId="42" applyFont="1" applyFill="1" applyBorder="1" applyAlignment="1">
      <alignment horizontal="center" vertical="center" wrapText="1"/>
      <protection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43" fontId="52" fillId="0" borderId="9" xfId="54" applyNumberFormat="1" applyFont="1" applyFill="1" applyBorder="1" applyAlignment="1">
      <alignment horizontal="center" vertical="center" wrapText="1"/>
    </xf>
    <xf numFmtId="43" fontId="52" fillId="0" borderId="9" xfId="54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176" fontId="52" fillId="0" borderId="13" xfId="54" applyNumberFormat="1" applyFont="1" applyFill="1" applyBorder="1" applyAlignment="1">
      <alignment horizontal="center" vertical="center" wrapText="1"/>
    </xf>
    <xf numFmtId="176" fontId="52" fillId="0" borderId="14" xfId="54" applyNumberFormat="1" applyFont="1" applyFill="1" applyBorder="1" applyAlignment="1">
      <alignment horizontal="center" vertical="center" wrapText="1"/>
    </xf>
    <xf numFmtId="43" fontId="48" fillId="0" borderId="13" xfId="0" applyNumberFormat="1" applyFont="1" applyFill="1" applyBorder="1" applyAlignment="1">
      <alignment horizontal="center" vertical="center"/>
    </xf>
    <xf numFmtId="43" fontId="48" fillId="0" borderId="15" xfId="0" applyNumberFormat="1" applyFont="1" applyFill="1" applyBorder="1" applyAlignment="1">
      <alignment horizontal="center" vertical="center"/>
    </xf>
    <xf numFmtId="43" fontId="55" fillId="0" borderId="9" xfId="0" applyNumberFormat="1" applyFont="1" applyBorder="1" applyAlignment="1">
      <alignment horizontal="center" vertical="center" wrapText="1"/>
    </xf>
    <xf numFmtId="43" fontId="55" fillId="0" borderId="13" xfId="0" applyNumberFormat="1" applyFont="1" applyBorder="1" applyAlignment="1">
      <alignment horizontal="center" vertical="center" wrapText="1"/>
    </xf>
    <xf numFmtId="43" fontId="55" fillId="0" borderId="14" xfId="0" applyNumberFormat="1" applyFont="1" applyBorder="1" applyAlignment="1">
      <alignment horizontal="center" vertical="center" wrapText="1"/>
    </xf>
    <xf numFmtId="43" fontId="48" fillId="0" borderId="9" xfId="0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49" fontId="47" fillId="0" borderId="9" xfId="40" applyNumberFormat="1" applyFont="1" applyFill="1" applyBorder="1" applyAlignment="1">
      <alignment horizontal="center" vertical="center" wrapText="1"/>
      <protection/>
    </xf>
    <xf numFmtId="0" fontId="47" fillId="0" borderId="9" xfId="40" applyFont="1" applyFill="1" applyBorder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千位分隔 2" xfId="55"/>
    <cellStyle name="千位分隔 3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P18" sqref="P18"/>
    </sheetView>
  </sheetViews>
  <sheetFormatPr defaultColWidth="9.00390625" defaultRowHeight="15"/>
  <cols>
    <col min="1" max="1" width="3.7109375" style="0" customWidth="1"/>
    <col min="2" max="2" width="14.140625" style="0" customWidth="1"/>
    <col min="3" max="3" width="11.57421875" style="0" hidden="1" customWidth="1"/>
    <col min="4" max="4" width="11.00390625" style="0" customWidth="1"/>
    <col min="5" max="5" width="5.8515625" style="0" hidden="1" customWidth="1"/>
    <col min="6" max="6" width="9.421875" style="0" hidden="1" customWidth="1"/>
    <col min="7" max="7" width="15.28125" style="0" customWidth="1"/>
    <col min="8" max="8" width="4.8515625" style="4" hidden="1" customWidth="1"/>
    <col min="9" max="9" width="14.28125" style="0" hidden="1" customWidth="1"/>
    <col min="10" max="10" width="15.140625" style="2" hidden="1" customWidth="1"/>
    <col min="11" max="11" width="11.140625" style="5" hidden="1" customWidth="1"/>
    <col min="12" max="12" width="15.421875" style="5" hidden="1" customWidth="1"/>
    <col min="13" max="13" width="14.140625" style="5" customWidth="1"/>
    <col min="14" max="14" width="15.00390625" style="2" customWidth="1"/>
    <col min="15" max="16" width="10.8515625" style="2" customWidth="1"/>
    <col min="17" max="17" width="8.28125" style="0" customWidth="1"/>
    <col min="18" max="18" width="11.7109375" style="6" customWidth="1"/>
    <col min="19" max="19" width="11.421875" style="0" customWidth="1"/>
    <col min="20" max="20" width="14.421875" style="0" customWidth="1"/>
  </cols>
  <sheetData>
    <row r="1" spans="1:20" s="1" customFormat="1" ht="4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s="1" customFormat="1" ht="29.25" customHeight="1">
      <c r="A2" s="30" t="s">
        <v>1</v>
      </c>
      <c r="B2" s="25" t="s">
        <v>2</v>
      </c>
      <c r="C2" s="31" t="s">
        <v>3</v>
      </c>
      <c r="D2" s="32" t="s">
        <v>4</v>
      </c>
      <c r="E2" s="32" t="s">
        <v>5</v>
      </c>
      <c r="F2" s="33" t="s">
        <v>6</v>
      </c>
      <c r="G2" s="33" t="s">
        <v>7</v>
      </c>
      <c r="H2" s="34" t="s">
        <v>8</v>
      </c>
      <c r="I2" s="25" t="s">
        <v>9</v>
      </c>
      <c r="J2" s="25"/>
      <c r="K2" s="38" t="s">
        <v>10</v>
      </c>
      <c r="L2" s="39" t="s">
        <v>11</v>
      </c>
      <c r="M2" s="25" t="s">
        <v>12</v>
      </c>
      <c r="N2" s="25"/>
      <c r="O2" s="26" t="s">
        <v>13</v>
      </c>
      <c r="P2" s="27"/>
      <c r="Q2" s="42" t="s">
        <v>14</v>
      </c>
      <c r="R2" s="25" t="s">
        <v>15</v>
      </c>
      <c r="S2" s="25" t="s">
        <v>16</v>
      </c>
      <c r="T2" s="25" t="s">
        <v>17</v>
      </c>
    </row>
    <row r="3" spans="1:20" s="1" customFormat="1" ht="24" customHeight="1">
      <c r="A3" s="30"/>
      <c r="B3" s="25"/>
      <c r="C3" s="31"/>
      <c r="D3" s="32"/>
      <c r="E3" s="32"/>
      <c r="F3" s="33"/>
      <c r="G3" s="33"/>
      <c r="H3" s="35"/>
      <c r="I3" s="15" t="s">
        <v>18</v>
      </c>
      <c r="J3" s="15" t="s">
        <v>19</v>
      </c>
      <c r="K3" s="38"/>
      <c r="L3" s="40"/>
      <c r="M3" s="15" t="s">
        <v>18</v>
      </c>
      <c r="N3" s="15" t="s">
        <v>19</v>
      </c>
      <c r="O3" s="16" t="s">
        <v>18</v>
      </c>
      <c r="P3" s="16" t="s">
        <v>19</v>
      </c>
      <c r="Q3" s="43"/>
      <c r="R3" s="25"/>
      <c r="S3" s="25"/>
      <c r="T3" s="25"/>
    </row>
    <row r="4" spans="1:20" s="2" customFormat="1" ht="33.75" customHeight="1">
      <c r="A4" s="7" t="s">
        <v>20</v>
      </c>
      <c r="B4" s="8" t="s">
        <v>21</v>
      </c>
      <c r="C4" s="9">
        <v>30.2</v>
      </c>
      <c r="D4" s="8" t="s">
        <v>22</v>
      </c>
      <c r="E4" s="8" t="s">
        <v>23</v>
      </c>
      <c r="F4" s="10">
        <v>150000</v>
      </c>
      <c r="G4" s="11">
        <v>4530000</v>
      </c>
      <c r="H4" s="12">
        <v>0.035</v>
      </c>
      <c r="I4" s="17">
        <v>4530000</v>
      </c>
      <c r="J4" s="36">
        <f>SUM(I4:I7)</f>
        <v>10395320</v>
      </c>
      <c r="K4" s="18">
        <f>F4-F4*3.5%</f>
        <v>144750</v>
      </c>
      <c r="L4" s="19">
        <f aca="true" t="shared" si="0" ref="L4:L9">K4*C4</f>
        <v>4371450</v>
      </c>
      <c r="M4" s="20">
        <v>4303500</v>
      </c>
      <c r="N4" s="41">
        <f>SUM(M4:M7)</f>
        <v>9875554</v>
      </c>
      <c r="O4" s="21">
        <v>130</v>
      </c>
      <c r="P4" s="41">
        <f>SUM(O4:O7)</f>
        <v>297</v>
      </c>
      <c r="Q4" s="8" t="s">
        <v>24</v>
      </c>
      <c r="R4" s="8" t="s">
        <v>25</v>
      </c>
      <c r="S4" s="45" t="s">
        <v>26</v>
      </c>
      <c r="T4" s="45"/>
    </row>
    <row r="5" spans="1:20" s="2" customFormat="1" ht="45">
      <c r="A5" s="7" t="s">
        <v>27</v>
      </c>
      <c r="B5" s="8" t="s">
        <v>28</v>
      </c>
      <c r="C5" s="9">
        <v>29.98</v>
      </c>
      <c r="D5" s="8" t="s">
        <v>29</v>
      </c>
      <c r="E5" s="8" t="s">
        <v>23</v>
      </c>
      <c r="F5" s="10">
        <v>150000</v>
      </c>
      <c r="G5" s="11">
        <v>4497000</v>
      </c>
      <c r="H5" s="12">
        <v>0.035</v>
      </c>
      <c r="I5" s="17">
        <v>4497000</v>
      </c>
      <c r="J5" s="37"/>
      <c r="K5" s="18">
        <f>F5-F5*H5</f>
        <v>144750</v>
      </c>
      <c r="L5" s="19">
        <f t="shared" si="0"/>
        <v>4339605</v>
      </c>
      <c r="M5" s="20">
        <v>4272150</v>
      </c>
      <c r="N5" s="41"/>
      <c r="O5" s="21">
        <v>128</v>
      </c>
      <c r="P5" s="41"/>
      <c r="Q5" s="8" t="s">
        <v>24</v>
      </c>
      <c r="R5" s="8" t="s">
        <v>25</v>
      </c>
      <c r="S5" s="45"/>
      <c r="T5" s="45"/>
    </row>
    <row r="6" spans="1:20" s="2" customFormat="1" ht="45">
      <c r="A6" s="7" t="s">
        <v>30</v>
      </c>
      <c r="B6" s="8" t="s">
        <v>31</v>
      </c>
      <c r="C6" s="9">
        <v>20.73</v>
      </c>
      <c r="D6" s="8" t="s">
        <v>32</v>
      </c>
      <c r="E6" s="8" t="s">
        <v>23</v>
      </c>
      <c r="F6" s="10">
        <v>32000</v>
      </c>
      <c r="G6" s="11">
        <v>663360</v>
      </c>
      <c r="H6" s="12">
        <v>0.035</v>
      </c>
      <c r="I6" s="17">
        <v>663360</v>
      </c>
      <c r="J6" s="37"/>
      <c r="K6" s="18">
        <f>F6-F6*H6</f>
        <v>30880</v>
      </c>
      <c r="L6" s="19">
        <f t="shared" si="0"/>
        <v>640142.4</v>
      </c>
      <c r="M6" s="20">
        <v>630192</v>
      </c>
      <c r="N6" s="41"/>
      <c r="O6" s="21">
        <v>19</v>
      </c>
      <c r="P6" s="41"/>
      <c r="Q6" s="8" t="s">
        <v>24</v>
      </c>
      <c r="R6" s="8" t="s">
        <v>33</v>
      </c>
      <c r="S6" s="45"/>
      <c r="T6" s="45"/>
    </row>
    <row r="7" spans="1:20" s="2" customFormat="1" ht="45">
      <c r="A7" s="7" t="s">
        <v>34</v>
      </c>
      <c r="B7" s="8" t="s">
        <v>35</v>
      </c>
      <c r="C7" s="9">
        <v>22.03</v>
      </c>
      <c r="D7" s="8" t="s">
        <v>36</v>
      </c>
      <c r="E7" s="8" t="s">
        <v>23</v>
      </c>
      <c r="F7" s="10">
        <v>32000</v>
      </c>
      <c r="G7" s="11">
        <v>704960</v>
      </c>
      <c r="H7" s="12">
        <v>0.035</v>
      </c>
      <c r="I7" s="17">
        <v>704960</v>
      </c>
      <c r="J7" s="37"/>
      <c r="K7" s="18">
        <f>F7-F7*H7</f>
        <v>30880</v>
      </c>
      <c r="L7" s="19">
        <f t="shared" si="0"/>
        <v>680286.4</v>
      </c>
      <c r="M7" s="20">
        <v>669712</v>
      </c>
      <c r="N7" s="41"/>
      <c r="O7" s="21">
        <v>20</v>
      </c>
      <c r="P7" s="41"/>
      <c r="Q7" s="8" t="s">
        <v>24</v>
      </c>
      <c r="R7" s="8" t="s">
        <v>33</v>
      </c>
      <c r="S7" s="45"/>
      <c r="T7" s="45"/>
    </row>
    <row r="8" spans="1:20" s="2" customFormat="1" ht="45">
      <c r="A8" s="7" t="s">
        <v>37</v>
      </c>
      <c r="B8" s="8" t="s">
        <v>38</v>
      </c>
      <c r="C8" s="9">
        <v>62.8</v>
      </c>
      <c r="D8" s="8" t="s">
        <v>39</v>
      </c>
      <c r="E8" s="8" t="s">
        <v>40</v>
      </c>
      <c r="F8" s="10">
        <v>48000</v>
      </c>
      <c r="G8" s="9">
        <v>3014400</v>
      </c>
      <c r="H8" s="12">
        <v>0.035</v>
      </c>
      <c r="I8" s="9">
        <v>3014400</v>
      </c>
      <c r="J8" s="18">
        <f>I8</f>
        <v>3014400</v>
      </c>
      <c r="K8" s="18">
        <f>F8-F8*H8</f>
        <v>46320</v>
      </c>
      <c r="L8" s="19">
        <f t="shared" si="0"/>
        <v>2908896</v>
      </c>
      <c r="M8" s="20">
        <v>2863680</v>
      </c>
      <c r="N8" s="18">
        <f>M8</f>
        <v>2863680</v>
      </c>
      <c r="O8" s="21">
        <v>85</v>
      </c>
      <c r="P8" s="18">
        <f>O8</f>
        <v>85</v>
      </c>
      <c r="Q8" s="8" t="s">
        <v>24</v>
      </c>
      <c r="R8" s="8" t="s">
        <v>41</v>
      </c>
      <c r="S8" s="44" t="s">
        <v>42</v>
      </c>
      <c r="T8" s="22" t="s">
        <v>43</v>
      </c>
    </row>
    <row r="9" spans="1:20" s="2" customFormat="1" ht="45">
      <c r="A9" s="7" t="s">
        <v>44</v>
      </c>
      <c r="B9" s="8" t="s">
        <v>45</v>
      </c>
      <c r="C9" s="9">
        <v>159.55</v>
      </c>
      <c r="D9" s="8" t="s">
        <v>46</v>
      </c>
      <c r="E9" s="8" t="s">
        <v>40</v>
      </c>
      <c r="F9" s="10">
        <v>45000</v>
      </c>
      <c r="G9" s="9">
        <v>7179750</v>
      </c>
      <c r="H9" s="12">
        <v>0.035</v>
      </c>
      <c r="I9" s="9">
        <v>7179750</v>
      </c>
      <c r="J9" s="18">
        <f>I9</f>
        <v>7179750</v>
      </c>
      <c r="K9" s="18">
        <f>F9-F9*H9</f>
        <v>43425</v>
      </c>
      <c r="L9" s="19">
        <f t="shared" si="0"/>
        <v>6928458.75</v>
      </c>
      <c r="M9" s="20">
        <v>6820762.5</v>
      </c>
      <c r="N9" s="18">
        <f>M9</f>
        <v>6820762.5</v>
      </c>
      <c r="O9" s="21">
        <v>205</v>
      </c>
      <c r="P9" s="18">
        <f>O9</f>
        <v>205</v>
      </c>
      <c r="Q9" s="8" t="s">
        <v>24</v>
      </c>
      <c r="R9" s="8" t="s">
        <v>47</v>
      </c>
      <c r="S9" s="44"/>
      <c r="T9" s="22" t="s">
        <v>43</v>
      </c>
    </row>
    <row r="10" spans="1:20" s="3" customFormat="1" ht="21.75" customHeight="1">
      <c r="A10" s="28" t="s">
        <v>48</v>
      </c>
      <c r="B10" s="29"/>
      <c r="C10" s="13">
        <f>SUM(C4:C9)</f>
        <v>325.29</v>
      </c>
      <c r="D10" s="14" t="s">
        <v>43</v>
      </c>
      <c r="E10" s="14" t="s">
        <v>43</v>
      </c>
      <c r="F10" s="14" t="s">
        <v>43</v>
      </c>
      <c r="G10" s="13">
        <f>SUM(G4:G9)</f>
        <v>20589470</v>
      </c>
      <c r="H10" s="13">
        <f aca="true" t="shared" si="1" ref="H10:M10">SUM(H4:H9)</f>
        <v>0.21</v>
      </c>
      <c r="I10" s="13">
        <f t="shared" si="1"/>
        <v>20589470</v>
      </c>
      <c r="J10" s="13">
        <f t="shared" si="1"/>
        <v>20589470</v>
      </c>
      <c r="K10" s="13">
        <f t="shared" si="1"/>
        <v>441005</v>
      </c>
      <c r="L10" s="13">
        <f t="shared" si="1"/>
        <v>19868838.55</v>
      </c>
      <c r="M10" s="13">
        <f t="shared" si="1"/>
        <v>19559996.5</v>
      </c>
      <c r="N10" s="13">
        <f>SUM(N4:N9)</f>
        <v>19559996.5</v>
      </c>
      <c r="O10" s="13">
        <f>SUM(O4:O9)</f>
        <v>587</v>
      </c>
      <c r="P10" s="13">
        <f>SUM(P4:P9)</f>
        <v>587</v>
      </c>
      <c r="Q10" s="23"/>
      <c r="R10" s="23"/>
      <c r="S10" s="23"/>
      <c r="T10" s="23"/>
    </row>
  </sheetData>
  <sheetProtection/>
  <mergeCells count="24">
    <mergeCell ref="S8:S9"/>
    <mergeCell ref="T2:T3"/>
    <mergeCell ref="S4:T7"/>
    <mergeCell ref="N4:N7"/>
    <mergeCell ref="P4:P7"/>
    <mergeCell ref="Q2:Q3"/>
    <mergeCell ref="R2:R3"/>
    <mergeCell ref="S2:S3"/>
    <mergeCell ref="A1:T1"/>
    <mergeCell ref="I2:J2"/>
    <mergeCell ref="M2:N2"/>
    <mergeCell ref="O2:P2"/>
    <mergeCell ref="A10:B10"/>
    <mergeCell ref="A2:A3"/>
    <mergeCell ref="B2:B3"/>
    <mergeCell ref="C2:C3"/>
    <mergeCell ref="D2:D3"/>
    <mergeCell ref="E2:E3"/>
    <mergeCell ref="F2:F3"/>
    <mergeCell ref="G2:G3"/>
    <mergeCell ref="H2:H3"/>
    <mergeCell ref="J4:J7"/>
    <mergeCell ref="K2:K3"/>
    <mergeCell ref="L2:L3"/>
  </mergeCells>
  <printOptions/>
  <pageMargins left="0.707638888888889" right="0.707638888888889" top="0.354166666666667" bottom="0.354166666666667" header="0.313888888888889" footer="0.313888888888889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陈雨茜</dc:creator>
  <cp:keywords/>
  <dc:description/>
  <cp:lastModifiedBy>Administrator</cp:lastModifiedBy>
  <cp:lastPrinted>2018-03-27T03:12:00Z</cp:lastPrinted>
  <dcterms:created xsi:type="dcterms:W3CDTF">2006-09-13T11:21:00Z</dcterms:created>
  <dcterms:modified xsi:type="dcterms:W3CDTF">2018-05-04T09:49:32Z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